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hidePivotFieldList="1" autoCompressPictures="0"/>
  <bookViews>
    <workbookView xWindow="0" yWindow="0" windowWidth="28340" windowHeight="16060" tabRatio="500"/>
  </bookViews>
  <sheets>
    <sheet name="Gauss" sheetId="3" r:id="rId1"/>
  </sheets>
  <definedNames>
    <definedName name="_xlnm._FilterDatabase" localSheetId="0" hidden="1">Gauss!$B$2:$C$51</definedName>
  </definedNames>
  <calcPr calcId="140000" concurrentCalc="0"/>
  <pivotCaches>
    <pivotCache cacheId="18" r:id="rId2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" i="3" l="1"/>
  <c r="L8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2" i="3"/>
  <c r="L6" i="3"/>
  <c r="L5" i="3"/>
</calcChain>
</file>

<file path=xl/sharedStrings.xml><?xml version="1.0" encoding="utf-8"?>
<sst xmlns="http://schemas.openxmlformats.org/spreadsheetml/2006/main" count="70" uniqueCount="70">
  <si>
    <t>Average</t>
  </si>
  <si>
    <t>Cliente</t>
  </si>
  <si>
    <t>Faturamento</t>
  </si>
  <si>
    <t>Cliente 1</t>
  </si>
  <si>
    <t>Cliente 2</t>
  </si>
  <si>
    <t>Cliente 3</t>
  </si>
  <si>
    <t>Cliente 4</t>
  </si>
  <si>
    <t>Cliente 5</t>
  </si>
  <si>
    <t>Cliente 6</t>
  </si>
  <si>
    <t>Cliente 7</t>
  </si>
  <si>
    <t>Cliente 8</t>
  </si>
  <si>
    <t>Cliente 9</t>
  </si>
  <si>
    <t>Cliente 10</t>
  </si>
  <si>
    <t>Cliente 11</t>
  </si>
  <si>
    <t>Cliente 12</t>
  </si>
  <si>
    <t>Cliente 13</t>
  </si>
  <si>
    <t>Cliente 14</t>
  </si>
  <si>
    <t>Cliente 15</t>
  </si>
  <si>
    <t>Cliente 16</t>
  </si>
  <si>
    <t>Cliente 17</t>
  </si>
  <si>
    <t>Cliente 18</t>
  </si>
  <si>
    <t>Cliente 19</t>
  </si>
  <si>
    <t>Cliente 20</t>
  </si>
  <si>
    <t>Cliente 21</t>
  </si>
  <si>
    <t>Cliente 22</t>
  </si>
  <si>
    <t>Cliente 23</t>
  </si>
  <si>
    <t>Cliente 24</t>
  </si>
  <si>
    <t>Cliente 25</t>
  </si>
  <si>
    <t>Cliente 26</t>
  </si>
  <si>
    <t>Cliente 27</t>
  </si>
  <si>
    <t>Cliente 28</t>
  </si>
  <si>
    <t>Cliente 29</t>
  </si>
  <si>
    <t>Cliente 30</t>
  </si>
  <si>
    <t>Cliente 31</t>
  </si>
  <si>
    <t>Cliente 32</t>
  </si>
  <si>
    <t>Cliente 33</t>
  </si>
  <si>
    <t>Cliente 34</t>
  </si>
  <si>
    <t>Cliente 35</t>
  </si>
  <si>
    <t>Cliente 36</t>
  </si>
  <si>
    <t>Cliente 37</t>
  </si>
  <si>
    <t>Cliente 38</t>
  </si>
  <si>
    <t>Cliente 39</t>
  </si>
  <si>
    <t>Cliente 40</t>
  </si>
  <si>
    <t>Cliente 41</t>
  </si>
  <si>
    <t>Cliente 42</t>
  </si>
  <si>
    <t>Cliente 43</t>
  </si>
  <si>
    <t>Cliente 44</t>
  </si>
  <si>
    <t>Cliente 45</t>
  </si>
  <si>
    <t>Cliente 46</t>
  </si>
  <si>
    <t>Cliente 47</t>
  </si>
  <si>
    <t>Cliente 48</t>
  </si>
  <si>
    <t>Cliente 49</t>
  </si>
  <si>
    <t>Cliente 50</t>
  </si>
  <si>
    <t>Max</t>
  </si>
  <si>
    <t>Min</t>
  </si>
  <si>
    <t>Row Labels</t>
  </si>
  <si>
    <t>Grand Total</t>
  </si>
  <si>
    <t>Values</t>
  </si>
  <si>
    <t>StDev</t>
  </si>
  <si>
    <t>Normal</t>
  </si>
  <si>
    <t>padrao</t>
  </si>
  <si>
    <t>Sum of Faturamento</t>
  </si>
  <si>
    <t>50-300</t>
  </si>
  <si>
    <t>300-550</t>
  </si>
  <si>
    <t>550-800</t>
  </si>
  <si>
    <t>800-1050</t>
  </si>
  <si>
    <t>1050-1300</t>
  </si>
  <si>
    <t>Count of Faturamento</t>
  </si>
  <si>
    <t>1300-1550</t>
  </si>
  <si>
    <t>1550-1800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</si>
</sst>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1" fontId="0" fillId="0" borderId="0" xfId="0" applyNumberFormat="1"/>
    <xf numFmtId="0" fontId="0" fillId="0" borderId="0" xfId="0" pivotButton="1"/>
    <xf numFmtId="1" fontId="0" fillId="0" borderId="0" xfId="0" applyNumberFormat="1" applyAlignment="1">
      <alignment horizontal="left"/>
    </xf>
    <xf numFmtId="0" fontId="0" fillId="0" borderId="0" xfId="0" applyNumberFormat="1"/>
    <xf numFmtId="10" fontId="0" fillId="0" borderId="0" xfId="0" applyNumberFormat="1"/>
    <xf numFmtId="0" fontId="3" fillId="2" borderId="0" xfId="0" applyFont="1" applyFill="1"/>
    <xf numFmtId="1" fontId="3" fillId="2" borderId="0" xfId="0" applyNumberFormat="1" applyFont="1" applyFill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strRef>
              <c:f>Gauss!$G$5:$G$11</c:f>
              <c:strCache>
                <c:ptCount val="7"/>
                <c:pt idx="0">
                  <c:v>50-300</c:v>
                </c:pt>
                <c:pt idx="1">
                  <c:v>300-550</c:v>
                </c:pt>
                <c:pt idx="2">
                  <c:v>550-800</c:v>
                </c:pt>
                <c:pt idx="3">
                  <c:v>800-1050</c:v>
                </c:pt>
                <c:pt idx="4">
                  <c:v>1050-1300</c:v>
                </c:pt>
                <c:pt idx="5">
                  <c:v>1300-1550</c:v>
                </c:pt>
                <c:pt idx="6">
                  <c:v>1550-1800</c:v>
                </c:pt>
              </c:strCache>
            </c:strRef>
          </c:xVal>
          <c:yVal>
            <c:numRef>
              <c:f>Gauss!$I$5:$I$11</c:f>
              <c:numCache>
                <c:formatCode>0.00%</c:formatCode>
                <c:ptCount val="7"/>
                <c:pt idx="0">
                  <c:v>0.1</c:v>
                </c:pt>
                <c:pt idx="1">
                  <c:v>0.48</c:v>
                </c:pt>
                <c:pt idx="2">
                  <c:v>0.32</c:v>
                </c:pt>
                <c:pt idx="3">
                  <c:v>0.04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0719784"/>
        <c:axId val="2130716760"/>
      </c:scatterChart>
      <c:valAx>
        <c:axId val="2130719784"/>
        <c:scaling>
          <c:orientation val="minMax"/>
        </c:scaling>
        <c:delete val="0"/>
        <c:axPos val="b"/>
        <c:majorTickMark val="out"/>
        <c:minorTickMark val="none"/>
        <c:tickLblPos val="nextTo"/>
        <c:crossAx val="2130716760"/>
        <c:crosses val="autoZero"/>
        <c:crossBetween val="midCat"/>
      </c:valAx>
      <c:valAx>
        <c:axId val="213071676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30719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756920</xdr:colOff>
      <xdr:row>12</xdr:row>
      <xdr:rowOff>132080</xdr:rowOff>
    </xdr:from>
    <xdr:to>
      <xdr:col>15</xdr:col>
      <xdr:colOff>10160</xdr:colOff>
      <xdr:row>30</xdr:row>
      <xdr:rowOff>168910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êncio Garcia" refreshedDate="43738.95114247685" createdVersion="4" refreshedVersion="4" minRefreshableVersion="3" recordCount="50">
  <cacheSource type="worksheet">
    <worksheetSource ref="B1:E51" sheet="Gauss"/>
  </cacheSource>
  <cacheFields count="4">
    <cacheField name="Cliente" numFmtId="0">
      <sharedItems/>
    </cacheField>
    <cacheField name="Faturamento" numFmtId="1">
      <sharedItems containsSemiMixedTypes="0" containsString="0" containsNumber="1" minValue="50" maxValue="1600" count="42">
        <n v="50"/>
        <n v="100"/>
        <n v="200"/>
        <n v="250"/>
        <n v="300"/>
        <n v="390.08866995073902"/>
        <n v="399.92118226601002"/>
        <n v="400"/>
        <n v="409.75369458128102"/>
        <n v="419.586206896551"/>
        <n v="429.41871921182201"/>
        <n v="439.25123152709301"/>
        <n v="449.08374384236402"/>
        <n v="456"/>
        <n v="458.91625615763502"/>
        <n v="468.74876847290602"/>
        <n v="478.58128078817703"/>
        <n v="488.41379310344797"/>
        <n v="498.24630541871898"/>
        <n v="500"/>
        <n v="508.07881773398998"/>
        <n v="517.91133004926098"/>
        <n v="527.74384236453204"/>
        <n v="537.57635467980299"/>
        <n v="547.40886699507405"/>
        <n v="557.241379310345"/>
        <n v="567.07389162561606"/>
        <n v="576.906403940887"/>
        <n v="586.73891625615795"/>
        <n v="596.57142857142799"/>
        <n v="600"/>
        <n v="620"/>
        <n v="640"/>
        <n v="650"/>
        <n v="660"/>
        <n v="670"/>
        <n v="700"/>
        <n v="800"/>
        <n v="1000"/>
        <n v="1200"/>
        <n v="1400"/>
        <n v="1600"/>
      </sharedItems>
      <fieldGroup base="1">
        <rangePr startNum="50" endNum="1600" groupInterval="250"/>
        <groupItems count="9">
          <s v="&lt;50"/>
          <s v="50-300"/>
          <s v="300-550"/>
          <s v="550-800"/>
          <s v="800-1050"/>
          <s v="1050-1300"/>
          <s v="1300-1550"/>
          <s v="1550-1800"/>
          <s v="&gt;1800"/>
        </groupItems>
      </fieldGroup>
    </cacheField>
    <cacheField name="Normal" numFmtId="0">
      <sharedItems containsSemiMixedTypes="0" containsString="0" containsNumber="1" minValue="1.2823833125309514E-6" maxValue="1.424131268681133E-3"/>
    </cacheField>
    <cacheField name="padrao" numFmtId="0">
      <sharedItems containsSemiMixedTypes="0" containsString="0" containsNumber="1" minValue="-1.7885466404182055" maxValue="3.74504431737519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s v="Cliente 13"/>
    <x v="0"/>
    <n v="2.8770890907372034E-4"/>
    <n v="-1.7885466404182055"/>
  </r>
  <r>
    <s v="Cliente 5"/>
    <x v="1"/>
    <n v="3.8966149901908866E-4"/>
    <n v="-1.6100437062958379"/>
  </r>
  <r>
    <s v="Cliente 12"/>
    <x v="1"/>
    <n v="3.8966149901908866E-4"/>
    <n v="-1.6100437062958379"/>
  </r>
  <r>
    <s v="Cliente 2"/>
    <x v="2"/>
    <n v="6.495935549949626E-4"/>
    <n v="-1.2530378380511027"/>
  </r>
  <r>
    <s v="Cliente 11"/>
    <x v="3"/>
    <n v="7.9957964771032377E-4"/>
    <n v="-1.0745349039287351"/>
  </r>
  <r>
    <s v="Cliente 3"/>
    <x v="4"/>
    <n v="9.5333096763093605E-4"/>
    <n v="-0.89603196980636746"/>
  </r>
  <r>
    <s v="Cliente 14"/>
    <x v="4"/>
    <n v="9.5333096763093605E-4"/>
    <n v="-0.89603196980636746"/>
  </r>
  <r>
    <s v="Cliente 50"/>
    <x v="5"/>
    <n v="1.2076423654045392E-3"/>
    <n v="-0.57441013145859765"/>
  </r>
  <r>
    <s v="Cliente 49"/>
    <x v="6"/>
    <n v="1.2314806404512368E-3"/>
    <n v="-0.53930748549719387"/>
  </r>
  <r>
    <s v="Cliente 4"/>
    <x v="7"/>
    <n v="1.2316674860919153E-3"/>
    <n v="-0.53902610156163222"/>
  </r>
  <r>
    <s v="Cliente 15"/>
    <x v="7"/>
    <n v="1.2316674860919153E-3"/>
    <n v="-0.53902610156163222"/>
  </r>
  <r>
    <s v="Cliente 48"/>
    <x v="8"/>
    <n v="1.2542430459859554E-3"/>
    <n v="-0.50420483953579021"/>
  </r>
  <r>
    <s v="Cliente 47"/>
    <x v="9"/>
    <n v="1.2758531168420733E-3"/>
    <n v="-0.46910219357439004"/>
  </r>
  <r>
    <s v="Cliente 46"/>
    <x v="10"/>
    <n v="1.2962373174047416E-3"/>
    <n v="-0.43399954761298626"/>
  </r>
  <r>
    <s v="Cliente 45"/>
    <x v="11"/>
    <n v="1.3153254572805641E-3"/>
    <n v="-0.39889690165158248"/>
  </r>
  <r>
    <s v="Cliente 44"/>
    <x v="12"/>
    <n v="1.3330510931081915E-3"/>
    <n v="-0.36379425569017876"/>
  </r>
  <r>
    <s v="Cliente 28"/>
    <x v="13"/>
    <n v="1.3446693419655251E-3"/>
    <n v="-0.33910281534458042"/>
  </r>
  <r>
    <s v="Cliente 43"/>
    <x v="14"/>
    <n v="1.3493519132981909E-3"/>
    <n v="-0.32869160972877498"/>
  </r>
  <r>
    <s v="Cliente 42"/>
    <x v="15"/>
    <n v="1.3641701025894717E-3"/>
    <n v="-0.2935889637673712"/>
  </r>
  <r>
    <s v="Cliente 41"/>
    <x v="16"/>
    <n v="1.3774526834407191E-3"/>
    <n v="-0.25848631780596742"/>
  </r>
  <r>
    <s v="Cliente 40"/>
    <x v="17"/>
    <n v="1.3891518314377729E-3"/>
    <n v="-0.22338367184456387"/>
  </r>
  <r>
    <s v="Cliente 39"/>
    <x v="18"/>
    <n v="1.3992251620902692E-3"/>
    <n v="-0.18828102588316012"/>
  </r>
  <r>
    <s v="Cliente 16"/>
    <x v="19"/>
    <n v="1.4008480699130473E-3"/>
    <n v="-0.1820202333168969"/>
  </r>
  <r>
    <s v="Cliente 20"/>
    <x v="19"/>
    <n v="1.4008480699130473E-3"/>
    <n v="-0.1820202333168969"/>
  </r>
  <r>
    <s v="Cliente 38"/>
    <x v="20"/>
    <n v="1.4076359866113503E-3"/>
    <n v="-0.15317837992175634"/>
  </r>
  <r>
    <s v="Cliente 37"/>
    <x v="21"/>
    <n v="1.4143535345206562E-3"/>
    <n v="-0.11807573396035258"/>
  </r>
  <r>
    <s v="Cliente 36"/>
    <x v="22"/>
    <n v="1.4193531411806795E-3"/>
    <n v="-8.2973087998948605E-2"/>
  </r>
  <r>
    <s v="Cliente 35"/>
    <x v="23"/>
    <n v="1.4226163986670259E-3"/>
    <n v="-4.7870442037545043E-2"/>
  </r>
  <r>
    <s v="Cliente 34"/>
    <x v="24"/>
    <n v="1.424131268681133E-3"/>
    <n v="-1.2767796076141072E-2"/>
  </r>
  <r>
    <s v="Cliente 33"/>
    <x v="25"/>
    <n v="1.4238921565362169E-3"/>
    <n v="2.2334849885262492E-2"/>
  </r>
  <r>
    <s v="Cliente 32"/>
    <x v="26"/>
    <n v="1.4218999455801078E-3"/>
    <n v="5.7437495846666464E-2"/>
  </r>
  <r>
    <s v="Cliente 31"/>
    <x v="27"/>
    <n v="1.4181619917585898E-3"/>
    <n v="9.254014180807002E-2"/>
  </r>
  <r>
    <s v="Cliente 30"/>
    <x v="28"/>
    <n v="1.4126920783660646E-3"/>
    <n v="0.1276427877694736"/>
  </r>
  <r>
    <s v="Cliente 29"/>
    <x v="29"/>
    <n v="1.4055103313730692E-3"/>
    <n v="0.16274543373087391"/>
  </r>
  <r>
    <s v="Cliente 6"/>
    <x v="30"/>
    <n v="1.4026082147379033E-3"/>
    <n v="0.17498563492783833"/>
  </r>
  <r>
    <s v="Cliente 17"/>
    <x v="30"/>
    <n v="1.4026082147379033E-3"/>
    <n v="0.17498563492783833"/>
  </r>
  <r>
    <s v="Cliente 21"/>
    <x v="30"/>
    <n v="1.4026082147379033E-3"/>
    <n v="0.17498563492783833"/>
  </r>
  <r>
    <s v="Cliente 25"/>
    <x v="31"/>
    <n v="1.3816663495363809E-3"/>
    <n v="0.24638680857678541"/>
  </r>
  <r>
    <s v="Cliente 24"/>
    <x v="32"/>
    <n v="1.3541160763523635E-3"/>
    <n v="0.31778798222573246"/>
  </r>
  <r>
    <s v="Cliente 23"/>
    <x v="33"/>
    <n v="1.3379872277557855E-3"/>
    <n v="0.35348856905020598"/>
  </r>
  <r>
    <s v="Cliente 26"/>
    <x v="34"/>
    <n v="1.3203665673538721E-3"/>
    <n v="0.3891891558746795"/>
  </r>
  <r>
    <s v="Cliente 27"/>
    <x v="35"/>
    <n v="1.3013183336061742E-3"/>
    <n v="0.42488974269915303"/>
  </r>
  <r>
    <s v="Cliente 7"/>
    <x v="36"/>
    <n v="1.2363160378295389E-3"/>
    <n v="0.5319915031725736"/>
  </r>
  <r>
    <s v="Cliente 18"/>
    <x v="36"/>
    <n v="1.2363160378295389E-3"/>
    <n v="0.5319915031725736"/>
  </r>
  <r>
    <s v="Cliente 22"/>
    <x v="36"/>
    <n v="1.2363160378295389E-3"/>
    <n v="0.5319915031725736"/>
  </r>
  <r>
    <s v="Cliente 19"/>
    <x v="37"/>
    <n v="9.5933526842726595E-4"/>
    <n v="0.88899737141730883"/>
  </r>
  <r>
    <s v="Cliente 1"/>
    <x v="38"/>
    <n v="3.9409014560432421E-4"/>
    <n v="1.6030091079067794"/>
  </r>
  <r>
    <s v="Cliente 8"/>
    <x v="39"/>
    <n v="9.7232593799375955E-5"/>
    <n v="2.3170208443962501"/>
  </r>
  <r>
    <s v="Cliente 9"/>
    <x v="40"/>
    <n v="1.4408517516201208E-5"/>
    <n v="3.0310325808857206"/>
  </r>
  <r>
    <s v="Cliente 10"/>
    <x v="41"/>
    <n v="1.2823833125309514E-6"/>
    <n v="3.74504431737519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G3:I12" firstHeaderRow="1" firstDataRow="2" firstDataCol="1"/>
  <pivotFields count="4">
    <pivotField showAll="0"/>
    <pivotField axis="axisRow" dataField="1" numFmtId="1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</pivotFields>
  <rowFields count="1">
    <field x="1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aturamento" fld="1" baseField="0" baseItem="0"/>
    <dataField name="Count of Faturamento" fld="1" subtotal="count" showDataAs="percentOfTotal" baseField="0" baseItem="0" numFmtId="1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1"/>
  <sheetViews>
    <sheetView tabSelected="1" topLeftCell="B1" zoomScale="125" zoomScaleNormal="125" zoomScalePageLayoutView="125" workbookViewId="0">
      <selection activeCell="N6" sqref="N6"/>
    </sheetView>
  </sheetViews>
  <sheetFormatPr baseColWidth="10" defaultRowHeight="15" x14ac:dyDescent="0"/>
  <cols>
    <col min="2" max="2" width="9.33203125" bestFit="1" customWidth="1"/>
    <col min="3" max="3" width="16.1640625" style="1" bestFit="1" customWidth="1"/>
    <col min="4" max="4" width="12.6640625" bestFit="1" customWidth="1"/>
    <col min="5" max="5" width="13.33203125" bestFit="1" customWidth="1"/>
    <col min="7" max="7" width="13" bestFit="1" customWidth="1"/>
    <col min="8" max="8" width="18" bestFit="1" customWidth="1"/>
    <col min="9" max="9" width="19.33203125" bestFit="1" customWidth="1"/>
    <col min="10" max="10" width="7.83203125" customWidth="1"/>
    <col min="11" max="11" width="7.83203125" bestFit="1" customWidth="1"/>
    <col min="12" max="12" width="5.33203125" bestFit="1" customWidth="1"/>
  </cols>
  <sheetData>
    <row r="1" spans="2:12" s="6" customFormat="1" ht="20">
      <c r="B1" s="6" t="s">
        <v>1</v>
      </c>
      <c r="C1" s="7" t="s">
        <v>2</v>
      </c>
      <c r="D1" s="6" t="s">
        <v>59</v>
      </c>
      <c r="E1" s="6" t="s">
        <v>60</v>
      </c>
    </row>
    <row r="2" spans="2:12">
      <c r="B2" t="s">
        <v>15</v>
      </c>
      <c r="C2" s="1">
        <v>50</v>
      </c>
      <c r="D2">
        <f t="shared" ref="D2:D33" si="0">_xlfn.NORM.DIST(C2,$L$7,$L$8,FALSE)</f>
        <v>2.8770890907372034E-4</v>
      </c>
      <c r="E2">
        <f t="shared" ref="E2:E33" si="1">STANDARDIZE(C2,$L$7,$L$8)</f>
        <v>-1.7885466404182055</v>
      </c>
    </row>
    <row r="3" spans="2:12">
      <c r="B3" t="s">
        <v>7</v>
      </c>
      <c r="C3" s="1">
        <v>100</v>
      </c>
      <c r="D3">
        <f t="shared" si="0"/>
        <v>3.8966149901908866E-4</v>
      </c>
      <c r="E3">
        <f t="shared" si="1"/>
        <v>-1.6100437062958379</v>
      </c>
      <c r="H3" s="2" t="s">
        <v>57</v>
      </c>
    </row>
    <row r="4" spans="2:12">
      <c r="B4" t="s">
        <v>14</v>
      </c>
      <c r="C4" s="1">
        <v>100</v>
      </c>
      <c r="D4">
        <f t="shared" si="0"/>
        <v>3.8966149901908866E-4</v>
      </c>
      <c r="E4">
        <f t="shared" si="1"/>
        <v>-1.6100437062958379</v>
      </c>
      <c r="G4" s="2" t="s">
        <v>55</v>
      </c>
      <c r="H4" t="s">
        <v>61</v>
      </c>
      <c r="I4" t="s">
        <v>67</v>
      </c>
    </row>
    <row r="5" spans="2:12">
      <c r="B5" t="s">
        <v>4</v>
      </c>
      <c r="C5" s="1">
        <v>200</v>
      </c>
      <c r="D5">
        <f t="shared" si="0"/>
        <v>6.495935549949626E-4</v>
      </c>
      <c r="E5">
        <f t="shared" si="1"/>
        <v>-1.2530378380511027</v>
      </c>
      <c r="G5" s="3" t="s">
        <v>62</v>
      </c>
      <c r="H5" s="4">
        <v>700</v>
      </c>
      <c r="I5" s="5">
        <v>0.1</v>
      </c>
      <c r="K5" t="s">
        <v>54</v>
      </c>
      <c r="L5" s="1">
        <f>MIN(C2:C51)</f>
        <v>50</v>
      </c>
    </row>
    <row r="6" spans="2:12">
      <c r="B6" t="s">
        <v>13</v>
      </c>
      <c r="C6" s="1">
        <v>250</v>
      </c>
      <c r="D6">
        <f t="shared" si="0"/>
        <v>7.9957964771032377E-4</v>
      </c>
      <c r="E6">
        <f t="shared" si="1"/>
        <v>-1.0745349039287351</v>
      </c>
      <c r="G6" s="3" t="s">
        <v>63</v>
      </c>
      <c r="H6" s="4">
        <v>10824.729064039404</v>
      </c>
      <c r="I6" s="5">
        <v>0.48</v>
      </c>
      <c r="K6" t="s">
        <v>53</v>
      </c>
      <c r="L6" s="1">
        <f>MAX(C2:C51)</f>
        <v>1600</v>
      </c>
    </row>
    <row r="7" spans="2:12">
      <c r="B7" t="s">
        <v>5</v>
      </c>
      <c r="C7" s="1">
        <v>300</v>
      </c>
      <c r="D7">
        <f t="shared" si="0"/>
        <v>9.5333096763093605E-4</v>
      </c>
      <c r="E7">
        <f t="shared" si="1"/>
        <v>-0.89603196980636746</v>
      </c>
      <c r="G7" s="3" t="s">
        <v>64</v>
      </c>
      <c r="H7" s="4">
        <v>10024.532019704435</v>
      </c>
      <c r="I7" s="5">
        <v>0.32</v>
      </c>
      <c r="K7" t="s">
        <v>0</v>
      </c>
      <c r="L7" s="1">
        <f>AVERAGE(C2:C51)</f>
        <v>550.98522167487681</v>
      </c>
    </row>
    <row r="8" spans="2:12">
      <c r="B8" t="s">
        <v>16</v>
      </c>
      <c r="C8" s="1">
        <v>300</v>
      </c>
      <c r="D8">
        <f t="shared" si="0"/>
        <v>9.5333096763093605E-4</v>
      </c>
      <c r="E8">
        <f t="shared" si="1"/>
        <v>-0.89603196980636746</v>
      </c>
      <c r="G8" s="3" t="s">
        <v>65</v>
      </c>
      <c r="H8" s="4">
        <v>1800</v>
      </c>
      <c r="I8" s="5">
        <v>0.04</v>
      </c>
      <c r="K8" t="s">
        <v>58</v>
      </c>
      <c r="L8" s="1">
        <f>STDEV(C2:C51)</f>
        <v>280.10744050696621</v>
      </c>
    </row>
    <row r="9" spans="2:12">
      <c r="B9" t="s">
        <v>52</v>
      </c>
      <c r="C9" s="1">
        <v>390.08866995073902</v>
      </c>
      <c r="D9">
        <f t="shared" si="0"/>
        <v>1.2076423654045392E-3</v>
      </c>
      <c r="E9">
        <f t="shared" si="1"/>
        <v>-0.57441013145859765</v>
      </c>
      <c r="G9" s="3" t="s">
        <v>66</v>
      </c>
      <c r="H9" s="4">
        <v>1200</v>
      </c>
      <c r="I9" s="5">
        <v>0.02</v>
      </c>
    </row>
    <row r="10" spans="2:12">
      <c r="B10" t="s">
        <v>51</v>
      </c>
      <c r="C10" s="1">
        <v>399.92118226601002</v>
      </c>
      <c r="D10">
        <f t="shared" si="0"/>
        <v>1.2314806404512368E-3</v>
      </c>
      <c r="E10">
        <f t="shared" si="1"/>
        <v>-0.53930748549719387</v>
      </c>
      <c r="G10" s="3" t="s">
        <v>68</v>
      </c>
      <c r="H10" s="4">
        <v>1400</v>
      </c>
      <c r="I10" s="5">
        <v>0.02</v>
      </c>
    </row>
    <row r="11" spans="2:12">
      <c r="B11" t="s">
        <v>6</v>
      </c>
      <c r="C11" s="1">
        <v>400</v>
      </c>
      <c r="D11">
        <f t="shared" si="0"/>
        <v>1.2316674860919153E-3</v>
      </c>
      <c r="E11">
        <f t="shared" si="1"/>
        <v>-0.53902610156163222</v>
      </c>
      <c r="G11" s="3" t="s">
        <v>69</v>
      </c>
      <c r="H11" s="4">
        <v>1600</v>
      </c>
      <c r="I11" s="5">
        <v>0.02</v>
      </c>
    </row>
    <row r="12" spans="2:12">
      <c r="B12" t="s">
        <v>17</v>
      </c>
      <c r="C12" s="1">
        <v>400</v>
      </c>
      <c r="D12">
        <f t="shared" si="0"/>
        <v>1.2316674860919153E-3</v>
      </c>
      <c r="E12">
        <f t="shared" si="1"/>
        <v>-0.53902610156163222</v>
      </c>
      <c r="G12" s="3" t="s">
        <v>56</v>
      </c>
      <c r="H12" s="4">
        <v>27549.261083743841</v>
      </c>
      <c r="I12" s="5">
        <v>1</v>
      </c>
    </row>
    <row r="13" spans="2:12">
      <c r="B13" t="s">
        <v>50</v>
      </c>
      <c r="C13" s="1">
        <v>409.75369458128102</v>
      </c>
      <c r="D13">
        <f t="shared" si="0"/>
        <v>1.2542430459859554E-3</v>
      </c>
      <c r="E13">
        <f t="shared" si="1"/>
        <v>-0.50420483953579021</v>
      </c>
    </row>
    <row r="14" spans="2:12">
      <c r="B14" t="s">
        <v>49</v>
      </c>
      <c r="C14" s="1">
        <v>419.586206896551</v>
      </c>
      <c r="D14">
        <f t="shared" si="0"/>
        <v>1.2758531168420733E-3</v>
      </c>
      <c r="E14">
        <f t="shared" si="1"/>
        <v>-0.46910219357439004</v>
      </c>
    </row>
    <row r="15" spans="2:12">
      <c r="B15" t="s">
        <v>48</v>
      </c>
      <c r="C15" s="1">
        <v>429.41871921182201</v>
      </c>
      <c r="D15">
        <f t="shared" si="0"/>
        <v>1.2962373174047416E-3</v>
      </c>
      <c r="E15">
        <f t="shared" si="1"/>
        <v>-0.43399954761298626</v>
      </c>
    </row>
    <row r="16" spans="2:12">
      <c r="B16" t="s">
        <v>47</v>
      </c>
      <c r="C16" s="1">
        <v>439.25123152709301</v>
      </c>
      <c r="D16">
        <f t="shared" si="0"/>
        <v>1.3153254572805641E-3</v>
      </c>
      <c r="E16">
        <f t="shared" si="1"/>
        <v>-0.39889690165158248</v>
      </c>
    </row>
    <row r="17" spans="2:5">
      <c r="B17" t="s">
        <v>46</v>
      </c>
      <c r="C17" s="1">
        <v>449.08374384236402</v>
      </c>
      <c r="D17">
        <f t="shared" si="0"/>
        <v>1.3330510931081915E-3</v>
      </c>
      <c r="E17">
        <f t="shared" si="1"/>
        <v>-0.36379425569017876</v>
      </c>
    </row>
    <row r="18" spans="2:5">
      <c r="B18" t="s">
        <v>30</v>
      </c>
      <c r="C18" s="1">
        <v>456</v>
      </c>
      <c r="D18">
        <f t="shared" si="0"/>
        <v>1.3446693419655251E-3</v>
      </c>
      <c r="E18">
        <f t="shared" si="1"/>
        <v>-0.33910281534458042</v>
      </c>
    </row>
    <row r="19" spans="2:5">
      <c r="B19" t="s">
        <v>45</v>
      </c>
      <c r="C19" s="1">
        <v>458.91625615763502</v>
      </c>
      <c r="D19">
        <f t="shared" si="0"/>
        <v>1.3493519132981909E-3</v>
      </c>
      <c r="E19">
        <f t="shared" si="1"/>
        <v>-0.32869160972877498</v>
      </c>
    </row>
    <row r="20" spans="2:5">
      <c r="B20" t="s">
        <v>44</v>
      </c>
      <c r="C20" s="1">
        <v>468.74876847290602</v>
      </c>
      <c r="D20">
        <f t="shared" si="0"/>
        <v>1.3641701025894717E-3</v>
      </c>
      <c r="E20">
        <f t="shared" si="1"/>
        <v>-0.2935889637673712</v>
      </c>
    </row>
    <row r="21" spans="2:5">
      <c r="B21" t="s">
        <v>43</v>
      </c>
      <c r="C21" s="1">
        <v>478.58128078817703</v>
      </c>
      <c r="D21">
        <f t="shared" si="0"/>
        <v>1.3774526834407191E-3</v>
      </c>
      <c r="E21">
        <f t="shared" si="1"/>
        <v>-0.25848631780596742</v>
      </c>
    </row>
    <row r="22" spans="2:5">
      <c r="B22" t="s">
        <v>42</v>
      </c>
      <c r="C22" s="1">
        <v>488.41379310344797</v>
      </c>
      <c r="D22">
        <f t="shared" si="0"/>
        <v>1.3891518314377729E-3</v>
      </c>
      <c r="E22">
        <f t="shared" si="1"/>
        <v>-0.22338367184456387</v>
      </c>
    </row>
    <row r="23" spans="2:5">
      <c r="B23" t="s">
        <v>41</v>
      </c>
      <c r="C23" s="1">
        <v>498.24630541871898</v>
      </c>
      <c r="D23">
        <f t="shared" si="0"/>
        <v>1.3992251620902692E-3</v>
      </c>
      <c r="E23">
        <f t="shared" si="1"/>
        <v>-0.18828102588316012</v>
      </c>
    </row>
    <row r="24" spans="2:5">
      <c r="B24" t="s">
        <v>18</v>
      </c>
      <c r="C24" s="1">
        <v>500</v>
      </c>
      <c r="D24">
        <f t="shared" si="0"/>
        <v>1.4008480699130473E-3</v>
      </c>
      <c r="E24">
        <f t="shared" si="1"/>
        <v>-0.1820202333168969</v>
      </c>
    </row>
    <row r="25" spans="2:5">
      <c r="B25" t="s">
        <v>22</v>
      </c>
      <c r="C25" s="1">
        <v>500</v>
      </c>
      <c r="D25">
        <f t="shared" si="0"/>
        <v>1.4008480699130473E-3</v>
      </c>
      <c r="E25">
        <f t="shared" si="1"/>
        <v>-0.1820202333168969</v>
      </c>
    </row>
    <row r="26" spans="2:5">
      <c r="B26" t="s">
        <v>40</v>
      </c>
      <c r="C26" s="1">
        <v>508.07881773398998</v>
      </c>
      <c r="D26">
        <f t="shared" si="0"/>
        <v>1.4076359866113503E-3</v>
      </c>
      <c r="E26">
        <f t="shared" si="1"/>
        <v>-0.15317837992175634</v>
      </c>
    </row>
    <row r="27" spans="2:5">
      <c r="B27" t="s">
        <v>39</v>
      </c>
      <c r="C27" s="1">
        <v>517.91133004926098</v>
      </c>
      <c r="D27">
        <f t="shared" si="0"/>
        <v>1.4143535345206562E-3</v>
      </c>
      <c r="E27">
        <f t="shared" si="1"/>
        <v>-0.11807573396035258</v>
      </c>
    </row>
    <row r="28" spans="2:5">
      <c r="B28" t="s">
        <v>38</v>
      </c>
      <c r="C28" s="1">
        <v>527.74384236453204</v>
      </c>
      <c r="D28">
        <f t="shared" si="0"/>
        <v>1.4193531411806795E-3</v>
      </c>
      <c r="E28">
        <f t="shared" si="1"/>
        <v>-8.2973087998948605E-2</v>
      </c>
    </row>
    <row r="29" spans="2:5">
      <c r="B29" t="s">
        <v>37</v>
      </c>
      <c r="C29" s="1">
        <v>537.57635467980299</v>
      </c>
      <c r="D29">
        <f t="shared" si="0"/>
        <v>1.4226163986670259E-3</v>
      </c>
      <c r="E29">
        <f t="shared" si="1"/>
        <v>-4.7870442037545043E-2</v>
      </c>
    </row>
    <row r="30" spans="2:5">
      <c r="B30" t="s">
        <v>36</v>
      </c>
      <c r="C30" s="1">
        <v>547.40886699507405</v>
      </c>
      <c r="D30">
        <f t="shared" si="0"/>
        <v>1.424131268681133E-3</v>
      </c>
      <c r="E30">
        <f t="shared" si="1"/>
        <v>-1.2767796076141072E-2</v>
      </c>
    </row>
    <row r="31" spans="2:5">
      <c r="B31" t="s">
        <v>35</v>
      </c>
      <c r="C31" s="1">
        <v>557.241379310345</v>
      </c>
      <c r="D31">
        <f t="shared" si="0"/>
        <v>1.4238921565362169E-3</v>
      </c>
      <c r="E31">
        <f t="shared" si="1"/>
        <v>2.2334849885262492E-2</v>
      </c>
    </row>
    <row r="32" spans="2:5">
      <c r="B32" t="s">
        <v>34</v>
      </c>
      <c r="C32" s="1">
        <v>567.07389162561606</v>
      </c>
      <c r="D32">
        <f t="shared" si="0"/>
        <v>1.4218999455801078E-3</v>
      </c>
      <c r="E32">
        <f t="shared" si="1"/>
        <v>5.7437495846666464E-2</v>
      </c>
    </row>
    <row r="33" spans="2:5">
      <c r="B33" t="s">
        <v>33</v>
      </c>
      <c r="C33" s="1">
        <v>576.906403940887</v>
      </c>
      <c r="D33">
        <f t="shared" si="0"/>
        <v>1.4181619917585898E-3</v>
      </c>
      <c r="E33">
        <f t="shared" si="1"/>
        <v>9.254014180807002E-2</v>
      </c>
    </row>
    <row r="34" spans="2:5">
      <c r="B34" t="s">
        <v>32</v>
      </c>
      <c r="C34" s="1">
        <v>586.73891625615795</v>
      </c>
      <c r="D34">
        <f t="shared" ref="D34:D51" si="2">_xlfn.NORM.DIST(C34,$L$7,$L$8,FALSE)</f>
        <v>1.4126920783660646E-3</v>
      </c>
      <c r="E34">
        <f t="shared" ref="E34:E51" si="3">STANDARDIZE(C34,$L$7,$L$8)</f>
        <v>0.1276427877694736</v>
      </c>
    </row>
    <row r="35" spans="2:5">
      <c r="B35" t="s">
        <v>31</v>
      </c>
      <c r="C35" s="1">
        <v>596.57142857142799</v>
      </c>
      <c r="D35">
        <f t="shared" si="2"/>
        <v>1.4055103313730692E-3</v>
      </c>
      <c r="E35">
        <f t="shared" si="3"/>
        <v>0.16274543373087391</v>
      </c>
    </row>
    <row r="36" spans="2:5">
      <c r="B36" t="s">
        <v>8</v>
      </c>
      <c r="C36" s="1">
        <v>600</v>
      </c>
      <c r="D36">
        <f t="shared" si="2"/>
        <v>1.4026082147379033E-3</v>
      </c>
      <c r="E36">
        <f t="shared" si="3"/>
        <v>0.17498563492783833</v>
      </c>
    </row>
    <row r="37" spans="2:5">
      <c r="B37" t="s">
        <v>19</v>
      </c>
      <c r="C37" s="1">
        <v>600</v>
      </c>
      <c r="D37">
        <f t="shared" si="2"/>
        <v>1.4026082147379033E-3</v>
      </c>
      <c r="E37">
        <f t="shared" si="3"/>
        <v>0.17498563492783833</v>
      </c>
    </row>
    <row r="38" spans="2:5">
      <c r="B38" t="s">
        <v>23</v>
      </c>
      <c r="C38" s="1">
        <v>600</v>
      </c>
      <c r="D38">
        <f t="shared" si="2"/>
        <v>1.4026082147379033E-3</v>
      </c>
      <c r="E38">
        <f t="shared" si="3"/>
        <v>0.17498563492783833</v>
      </c>
    </row>
    <row r="39" spans="2:5">
      <c r="B39" t="s">
        <v>27</v>
      </c>
      <c r="C39" s="1">
        <v>620</v>
      </c>
      <c r="D39">
        <f t="shared" si="2"/>
        <v>1.3816663495363809E-3</v>
      </c>
      <c r="E39">
        <f t="shared" si="3"/>
        <v>0.24638680857678541</v>
      </c>
    </row>
    <row r="40" spans="2:5">
      <c r="B40" t="s">
        <v>26</v>
      </c>
      <c r="C40" s="1">
        <v>640</v>
      </c>
      <c r="D40">
        <f t="shared" si="2"/>
        <v>1.3541160763523635E-3</v>
      </c>
      <c r="E40">
        <f t="shared" si="3"/>
        <v>0.31778798222573246</v>
      </c>
    </row>
    <row r="41" spans="2:5">
      <c r="B41" t="s">
        <v>25</v>
      </c>
      <c r="C41" s="1">
        <v>650</v>
      </c>
      <c r="D41">
        <f t="shared" si="2"/>
        <v>1.3379872277557855E-3</v>
      </c>
      <c r="E41">
        <f t="shared" si="3"/>
        <v>0.35348856905020598</v>
      </c>
    </row>
    <row r="42" spans="2:5">
      <c r="B42" t="s">
        <v>28</v>
      </c>
      <c r="C42" s="1">
        <v>660</v>
      </c>
      <c r="D42">
        <f t="shared" si="2"/>
        <v>1.3203665673538721E-3</v>
      </c>
      <c r="E42">
        <f t="shared" si="3"/>
        <v>0.3891891558746795</v>
      </c>
    </row>
    <row r="43" spans="2:5">
      <c r="B43" t="s">
        <v>29</v>
      </c>
      <c r="C43" s="1">
        <v>670</v>
      </c>
      <c r="D43">
        <f t="shared" si="2"/>
        <v>1.3013183336061742E-3</v>
      </c>
      <c r="E43">
        <f t="shared" si="3"/>
        <v>0.42488974269915303</v>
      </c>
    </row>
    <row r="44" spans="2:5">
      <c r="B44" t="s">
        <v>9</v>
      </c>
      <c r="C44" s="1">
        <v>700</v>
      </c>
      <c r="D44">
        <f t="shared" si="2"/>
        <v>1.2363160378295389E-3</v>
      </c>
      <c r="E44">
        <f t="shared" si="3"/>
        <v>0.5319915031725736</v>
      </c>
    </row>
    <row r="45" spans="2:5">
      <c r="B45" t="s">
        <v>20</v>
      </c>
      <c r="C45" s="1">
        <v>700</v>
      </c>
      <c r="D45">
        <f t="shared" si="2"/>
        <v>1.2363160378295389E-3</v>
      </c>
      <c r="E45">
        <f t="shared" si="3"/>
        <v>0.5319915031725736</v>
      </c>
    </row>
    <row r="46" spans="2:5">
      <c r="B46" t="s">
        <v>24</v>
      </c>
      <c r="C46" s="1">
        <v>700</v>
      </c>
      <c r="D46">
        <f t="shared" si="2"/>
        <v>1.2363160378295389E-3</v>
      </c>
      <c r="E46">
        <f t="shared" si="3"/>
        <v>0.5319915031725736</v>
      </c>
    </row>
    <row r="47" spans="2:5">
      <c r="B47" t="s">
        <v>21</v>
      </c>
      <c r="C47" s="1">
        <v>800</v>
      </c>
      <c r="D47">
        <f t="shared" si="2"/>
        <v>9.5933526842726595E-4</v>
      </c>
      <c r="E47">
        <f t="shared" si="3"/>
        <v>0.88899737141730883</v>
      </c>
    </row>
    <row r="48" spans="2:5">
      <c r="B48" t="s">
        <v>3</v>
      </c>
      <c r="C48" s="1">
        <v>1000</v>
      </c>
      <c r="D48">
        <f t="shared" si="2"/>
        <v>3.9409014560432421E-4</v>
      </c>
      <c r="E48">
        <f t="shared" si="3"/>
        <v>1.6030091079067794</v>
      </c>
    </row>
    <row r="49" spans="2:5">
      <c r="B49" t="s">
        <v>10</v>
      </c>
      <c r="C49" s="1">
        <v>1200</v>
      </c>
      <c r="D49">
        <f t="shared" si="2"/>
        <v>9.7232593799375955E-5</v>
      </c>
      <c r="E49">
        <f t="shared" si="3"/>
        <v>2.3170208443962501</v>
      </c>
    </row>
    <row r="50" spans="2:5">
      <c r="B50" t="s">
        <v>11</v>
      </c>
      <c r="C50" s="1">
        <v>1400</v>
      </c>
      <c r="D50">
        <f t="shared" si="2"/>
        <v>1.4408517516201208E-5</v>
      </c>
      <c r="E50">
        <f t="shared" si="3"/>
        <v>3.0310325808857206</v>
      </c>
    </row>
    <row r="51" spans="2:5">
      <c r="B51" t="s">
        <v>12</v>
      </c>
      <c r="C51" s="1">
        <v>1600</v>
      </c>
      <c r="D51">
        <f t="shared" si="2"/>
        <v>1.2823833125309514E-6</v>
      </c>
      <c r="E51">
        <f t="shared" si="3"/>
        <v>3.7450443173751911</v>
      </c>
    </row>
  </sheetData>
  <sortState ref="B4:C53">
    <sortCondition ref="C4:C53"/>
  </sortState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Gauss</vt:lpstr>
    </vt:vector>
  </TitlesOfParts>
  <Company>iOpera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VALÊNCIO GARCIA</dc:creator>
  <cp:lastModifiedBy>Valêncio Garcia</cp:lastModifiedBy>
  <dcterms:created xsi:type="dcterms:W3CDTF">2016-05-02T20:46:23Z</dcterms:created>
  <dcterms:modified xsi:type="dcterms:W3CDTF">2019-10-01T01:55:16Z</dcterms:modified>
</cp:coreProperties>
</file>